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<sst xmlns="http://schemas.openxmlformats.org/spreadsheetml/2006/main" count="15" uniqueCount="15">
  <si>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Battery Usable Capacity (kWh)</t>
  </si>
  <si>
    <t>Battery Annual Degradation</t>
  </si>
  <si>
    <t>Cycles/Day</t>
  </si>
  <si>
    <t>% Of Battery Discharged to Home</t>
  </si>
  <si>
    <t>Utility Rate $/kWh</t>
  </si>
  <si>
    <t>Utility Escalation %</t>
  </si>
  <si>
    <t>Energy Value Supplied to Home</t>
  </si>
  <si>
    <t xml:space="preserve">Year </t>
  </si>
  <si>
    <t>Battery Capacity</t>
  </si>
  <si>
    <t>Utility Rate</t>
  </si>
  <si>
    <t>Yearly Value</t>
  </si>
  <si>
    <t>Yearly Value with SI-30 Total</t>
  </si>
  <si>
    <t>Capacity below 50%, eligible for replacement under SI-30 Total</t>
  </si>
  <si>
    <t>Cumulative 30 Year Value</t>
  </si>
  <si>
    <t>SI-30 Total Value Increase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</si>
</sst>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.000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2" fontId="1" numFmtId="0" xfId="0" applyAlignment="1" applyFill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2" fontId="1" numFmtId="10" xfId="0" applyAlignment="1" applyFont="1" applyNumberFormat="1">
      <alignment horizontal="right" vertical="bottom"/>
    </xf>
    <xf borderId="0" fillId="2" fontId="1" numFmtId="0" xfId="0" applyAlignment="1" applyFont="1">
      <alignment horizontal="right" readingOrder="0" vertical="bottom"/>
    </xf>
    <xf borderId="0" fillId="2" fontId="1" numFmtId="9" xfId="0" applyAlignment="1" applyFont="1" applyNumberFormat="1">
      <alignment horizontal="right" readingOrder="0" vertical="bottom"/>
    </xf>
    <xf borderId="0" fillId="2" fontId="1" numFmtId="10" xfId="0" applyAlignment="1" applyFont="1" applyNumberFormat="1">
      <alignment horizontal="right" readingOrder="0"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  <xf borderId="0" fillId="0" fontId="1" numFmtId="9" xfId="0" applyAlignment="1" applyFont="1" applyNumberFormat="1">
      <alignment horizontal="right" vertical="bottom"/>
    </xf>
    <xf borderId="0" fillId="0" fontId="1" numFmtId="165" xfId="0" applyAlignment="1" applyFont="1" applyNumberFormat="1">
      <alignment horizontal="right" vertical="bottom"/>
    </xf>
    <xf borderId="0" fillId="0" fontId="1" numFmtId="164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3" fontId="1" numFmtId="9" xfId="0" applyAlignment="1" applyFill="1" applyFont="1" applyNumberFormat="1">
      <alignment horizontal="right" vertical="bottom"/>
    </xf>
    <xf borderId="0" fillId="3" fontId="1" numFmtId="164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14.25"/>
    <col customWidth="1" min="5" max="5" width="22.75"/>
    <col customWidth="1" min="7" max="7" width="14.25"/>
  </cols>
  <sheetData>
    <row r="1">
      <c r="A1" s="1" t="s">
        <v>0</v>
      </c>
      <c r="B1" s="2">
        <v>13.5</v>
      </c>
      <c r="C1" s="3"/>
      <c r="D1" s="4"/>
      <c r="E1" s="4"/>
      <c r="F1" s="3"/>
    </row>
    <row r="2">
      <c r="A2" s="3" t="s">
        <v>1</v>
      </c>
      <c r="B2" s="5">
        <v>0.03</v>
      </c>
      <c r="C2" s="3"/>
      <c r="D2" s="4"/>
      <c r="E2" s="4"/>
      <c r="F2" s="3"/>
    </row>
    <row r="3">
      <c r="A3" s="1" t="s">
        <v>2</v>
      </c>
      <c r="B3" s="6">
        <v>1.0</v>
      </c>
      <c r="C3" s="3"/>
      <c r="D3" s="4"/>
      <c r="E3" s="4"/>
      <c r="F3" s="3"/>
    </row>
    <row r="4">
      <c r="A4" s="1" t="s">
        <v>3</v>
      </c>
      <c r="B4" s="7">
        <v>1.0</v>
      </c>
      <c r="C4" s="3"/>
      <c r="D4" s="4"/>
      <c r="E4" s="4"/>
      <c r="F4" s="3"/>
    </row>
    <row r="5">
      <c r="A5" s="1" t="s">
        <v>4</v>
      </c>
      <c r="B5" s="2">
        <v>0.16</v>
      </c>
      <c r="C5" s="3"/>
      <c r="D5" s="4"/>
      <c r="E5" s="4"/>
      <c r="F5" s="3"/>
    </row>
    <row r="6">
      <c r="A6" s="1" t="s">
        <v>5</v>
      </c>
      <c r="B6" s="8">
        <v>0.02</v>
      </c>
      <c r="C6" s="3"/>
      <c r="D6" s="4"/>
      <c r="E6" s="4"/>
      <c r="F6" s="3"/>
    </row>
    <row r="7">
      <c r="A7" s="3"/>
      <c r="B7" s="3"/>
      <c r="C7" s="3"/>
      <c r="D7" s="4"/>
      <c r="E7" s="4"/>
      <c r="F7" s="3"/>
    </row>
    <row r="8">
      <c r="A8" s="3" t="s">
        <v>6</v>
      </c>
      <c r="B8" s="3"/>
      <c r="C8" s="3"/>
      <c r="D8" s="4"/>
      <c r="E8" s="4"/>
      <c r="F8" s="3"/>
    </row>
    <row r="9">
      <c r="A9" s="3" t="s">
        <v>7</v>
      </c>
      <c r="B9" s="1" t="s">
        <v>8</v>
      </c>
      <c r="C9" s="1" t="s">
        <v>9</v>
      </c>
      <c r="D9" s="9" t="s">
        <v>10</v>
      </c>
      <c r="E9" s="9" t="s">
        <v>11</v>
      </c>
      <c r="F9" s="4"/>
    </row>
    <row r="10">
      <c r="A10" s="10">
        <v>0.0</v>
      </c>
      <c r="B10" s="11">
        <v>1.0</v>
      </c>
      <c r="C10" s="12">
        <f>B5</f>
        <v>0.16</v>
      </c>
      <c r="D10" s="13">
        <f t="shared" ref="D10:D40" si="1">(((($B$1*B10)*$B$4)*($B$3*365))*C10)</f>
        <v>788.4</v>
      </c>
      <c r="E10" s="13">
        <f t="shared" ref="E10:E26" si="2">(((($B$1*B10)*$B$4)*($B$3*365))*C10)</f>
        <v>788.4</v>
      </c>
      <c r="F10" s="4"/>
    </row>
    <row r="11">
      <c r="A11" s="10">
        <v>1.0</v>
      </c>
      <c r="B11" s="11">
        <f t="shared" ref="B11:B40" si="3">B10-$B$2</f>
        <v>0.97</v>
      </c>
      <c r="C11" s="14">
        <f t="shared" ref="C11:C40" si="4">C10*(1+$B$6)</f>
        <v>0.1632</v>
      </c>
      <c r="D11" s="13">
        <f t="shared" si="1"/>
        <v>780.04296</v>
      </c>
      <c r="E11" s="13">
        <f t="shared" si="2"/>
        <v>780.04296</v>
      </c>
      <c r="F11" s="4"/>
    </row>
    <row r="12">
      <c r="A12" s="10">
        <v>2.0</v>
      </c>
      <c r="B12" s="11">
        <f t="shared" si="3"/>
        <v>0.94</v>
      </c>
      <c r="C12" s="14">
        <f t="shared" si="4"/>
        <v>0.166464</v>
      </c>
      <c r="D12" s="13">
        <f t="shared" si="1"/>
        <v>771.0362784</v>
      </c>
      <c r="E12" s="13">
        <f t="shared" si="2"/>
        <v>771.0362784</v>
      </c>
      <c r="F12" s="4"/>
    </row>
    <row r="13">
      <c r="A13" s="10">
        <v>3.0</v>
      </c>
      <c r="B13" s="11">
        <f t="shared" si="3"/>
        <v>0.91</v>
      </c>
      <c r="C13" s="14">
        <f t="shared" si="4"/>
        <v>0.16979328</v>
      </c>
      <c r="D13" s="13">
        <f t="shared" si="1"/>
        <v>761.3573124</v>
      </c>
      <c r="E13" s="13">
        <f t="shared" si="2"/>
        <v>761.3573124</v>
      </c>
      <c r="F13" s="4"/>
    </row>
    <row r="14">
      <c r="A14" s="10">
        <v>4.0</v>
      </c>
      <c r="B14" s="11">
        <f t="shared" si="3"/>
        <v>0.88</v>
      </c>
      <c r="C14" s="14">
        <f t="shared" si="4"/>
        <v>0.1731891456</v>
      </c>
      <c r="D14" s="13">
        <f t="shared" si="1"/>
        <v>750.9827732</v>
      </c>
      <c r="E14" s="13">
        <f t="shared" si="2"/>
        <v>750.9827732</v>
      </c>
      <c r="F14" s="4"/>
    </row>
    <row r="15">
      <c r="A15" s="10">
        <v>5.0</v>
      </c>
      <c r="B15" s="11">
        <f t="shared" si="3"/>
        <v>0.85</v>
      </c>
      <c r="C15" s="14">
        <f t="shared" si="4"/>
        <v>0.1766529285</v>
      </c>
      <c r="D15" s="13">
        <f t="shared" si="1"/>
        <v>739.8887095</v>
      </c>
      <c r="E15" s="13">
        <f t="shared" si="2"/>
        <v>739.8887095</v>
      </c>
      <c r="F15" s="4"/>
    </row>
    <row r="16">
      <c r="A16" s="10">
        <v>6.0</v>
      </c>
      <c r="B16" s="11">
        <f t="shared" si="3"/>
        <v>0.82</v>
      </c>
      <c r="C16" s="14">
        <f t="shared" si="4"/>
        <v>0.1801859871</v>
      </c>
      <c r="D16" s="13">
        <f t="shared" si="1"/>
        <v>728.0504901</v>
      </c>
      <c r="E16" s="13">
        <f t="shared" si="2"/>
        <v>728.0504901</v>
      </c>
      <c r="F16" s="4"/>
    </row>
    <row r="17">
      <c r="A17" s="10">
        <v>7.0</v>
      </c>
      <c r="B17" s="11">
        <f t="shared" si="3"/>
        <v>0.79</v>
      </c>
      <c r="C17" s="14">
        <f t="shared" si="4"/>
        <v>0.1837897068</v>
      </c>
      <c r="D17" s="13">
        <f t="shared" si="1"/>
        <v>715.4427865</v>
      </c>
      <c r="E17" s="13">
        <f t="shared" si="2"/>
        <v>715.4427865</v>
      </c>
      <c r="F17" s="4"/>
    </row>
    <row r="18">
      <c r="A18" s="10">
        <v>8.0</v>
      </c>
      <c r="B18" s="11">
        <f t="shared" si="3"/>
        <v>0.76</v>
      </c>
      <c r="C18" s="14">
        <f t="shared" si="4"/>
        <v>0.187465501</v>
      </c>
      <c r="D18" s="13">
        <f t="shared" si="1"/>
        <v>702.0395545</v>
      </c>
      <c r="E18" s="13">
        <f t="shared" si="2"/>
        <v>702.0395545</v>
      </c>
      <c r="F18" s="4"/>
    </row>
    <row r="19">
      <c r="A19" s="10">
        <v>9.0</v>
      </c>
      <c r="B19" s="11">
        <f t="shared" si="3"/>
        <v>0.73</v>
      </c>
      <c r="C19" s="14">
        <f t="shared" si="4"/>
        <v>0.191214811</v>
      </c>
      <c r="D19" s="13">
        <f t="shared" si="1"/>
        <v>687.8140162</v>
      </c>
      <c r="E19" s="13">
        <f t="shared" si="2"/>
        <v>687.8140162</v>
      </c>
      <c r="F19" s="4"/>
    </row>
    <row r="20">
      <c r="A20" s="10">
        <v>10.0</v>
      </c>
      <c r="B20" s="11">
        <f t="shared" si="3"/>
        <v>0.7</v>
      </c>
      <c r="C20" s="14">
        <f t="shared" si="4"/>
        <v>0.1950391072</v>
      </c>
      <c r="D20" s="13">
        <f t="shared" si="1"/>
        <v>672.7386405</v>
      </c>
      <c r="E20" s="13">
        <f t="shared" si="2"/>
        <v>672.7386405</v>
      </c>
      <c r="F20" s="4"/>
    </row>
    <row r="21">
      <c r="A21" s="10">
        <v>11.0</v>
      </c>
      <c r="B21" s="11">
        <f t="shared" si="3"/>
        <v>0.67</v>
      </c>
      <c r="C21" s="14">
        <f t="shared" si="4"/>
        <v>0.1989398893</v>
      </c>
      <c r="D21" s="13">
        <f t="shared" si="1"/>
        <v>656.7851242</v>
      </c>
      <c r="E21" s="13">
        <f t="shared" si="2"/>
        <v>656.7851242</v>
      </c>
      <c r="F21" s="4"/>
    </row>
    <row r="22">
      <c r="A22" s="10">
        <v>12.0</v>
      </c>
      <c r="B22" s="11">
        <f t="shared" si="3"/>
        <v>0.64</v>
      </c>
      <c r="C22" s="14">
        <f t="shared" si="4"/>
        <v>0.2029186871</v>
      </c>
      <c r="D22" s="13">
        <f t="shared" si="1"/>
        <v>639.9243717</v>
      </c>
      <c r="E22" s="13">
        <f t="shared" si="2"/>
        <v>639.9243717</v>
      </c>
      <c r="F22" s="4"/>
    </row>
    <row r="23">
      <c r="A23" s="10">
        <v>13.0</v>
      </c>
      <c r="B23" s="11">
        <f t="shared" si="3"/>
        <v>0.61</v>
      </c>
      <c r="C23" s="14">
        <f t="shared" si="4"/>
        <v>0.2069770609</v>
      </c>
      <c r="D23" s="13">
        <f t="shared" si="1"/>
        <v>622.1264751</v>
      </c>
      <c r="E23" s="13">
        <f t="shared" si="2"/>
        <v>622.1264751</v>
      </c>
      <c r="F23" s="4"/>
    </row>
    <row r="24">
      <c r="A24" s="10">
        <v>14.0</v>
      </c>
      <c r="B24" s="11">
        <f t="shared" si="3"/>
        <v>0.58</v>
      </c>
      <c r="C24" s="14">
        <f t="shared" si="4"/>
        <v>0.2111166021</v>
      </c>
      <c r="D24" s="13">
        <f t="shared" si="1"/>
        <v>603.3606929</v>
      </c>
      <c r="E24" s="13">
        <f t="shared" si="2"/>
        <v>603.3606929</v>
      </c>
      <c r="F24" s="4"/>
    </row>
    <row r="25">
      <c r="A25" s="10">
        <v>15.0</v>
      </c>
      <c r="B25" s="11">
        <f t="shared" si="3"/>
        <v>0.55</v>
      </c>
      <c r="C25" s="14">
        <f t="shared" si="4"/>
        <v>0.2153389341</v>
      </c>
      <c r="D25" s="13">
        <f t="shared" si="1"/>
        <v>583.5954289</v>
      </c>
      <c r="E25" s="13">
        <f t="shared" si="2"/>
        <v>583.5954289</v>
      </c>
      <c r="F25" s="4"/>
    </row>
    <row r="26">
      <c r="A26" s="10">
        <v>16.0</v>
      </c>
      <c r="B26" s="11">
        <f t="shared" si="3"/>
        <v>0.52</v>
      </c>
      <c r="C26" s="14">
        <f t="shared" si="4"/>
        <v>0.2196457128</v>
      </c>
      <c r="D26" s="13">
        <f t="shared" si="1"/>
        <v>562.7982099</v>
      </c>
      <c r="E26" s="13">
        <f t="shared" si="2"/>
        <v>562.7982099</v>
      </c>
      <c r="F26" s="4"/>
    </row>
    <row r="27">
      <c r="A27" s="10">
        <v>17.0</v>
      </c>
      <c r="B27" s="15">
        <f t="shared" si="3"/>
        <v>0.49</v>
      </c>
      <c r="C27" s="14">
        <f t="shared" si="4"/>
        <v>0.2240386271</v>
      </c>
      <c r="D27" s="13">
        <f t="shared" si="1"/>
        <v>540.9356641</v>
      </c>
      <c r="E27" s="16">
        <f t="shared" ref="E27:E40" si="5">(((($B$1*B10)*$B$4)*($B$3*365))*C27)</f>
        <v>1103.950335</v>
      </c>
      <c r="F27" s="9" t="s">
        <v>12</v>
      </c>
    </row>
    <row r="28">
      <c r="A28" s="10">
        <v>18.0</v>
      </c>
      <c r="B28" s="11">
        <f t="shared" si="3"/>
        <v>0.46</v>
      </c>
      <c r="C28" s="14">
        <f t="shared" si="4"/>
        <v>0.2285193996</v>
      </c>
      <c r="D28" s="13">
        <f t="shared" si="1"/>
        <v>517.9734971</v>
      </c>
      <c r="E28" s="13">
        <f t="shared" si="5"/>
        <v>1092.248461</v>
      </c>
      <c r="F28" s="4"/>
    </row>
    <row r="29">
      <c r="A29" s="10">
        <v>19.0</v>
      </c>
      <c r="B29" s="11">
        <f t="shared" si="3"/>
        <v>0.43</v>
      </c>
      <c r="C29" s="14">
        <f t="shared" si="4"/>
        <v>0.2330897876</v>
      </c>
      <c r="D29" s="13">
        <f t="shared" si="1"/>
        <v>493.8764692</v>
      </c>
      <c r="E29" s="13">
        <f t="shared" si="5"/>
        <v>1079.636933</v>
      </c>
      <c r="F29" s="4"/>
    </row>
    <row r="30">
      <c r="A30" s="10">
        <v>20.0</v>
      </c>
      <c r="B30" s="11">
        <f t="shared" si="3"/>
        <v>0.4</v>
      </c>
      <c r="C30" s="14">
        <f t="shared" si="4"/>
        <v>0.2377515834</v>
      </c>
      <c r="D30" s="13">
        <f t="shared" si="1"/>
        <v>468.6083708</v>
      </c>
      <c r="E30" s="13">
        <f t="shared" si="5"/>
        <v>1066.084044</v>
      </c>
      <c r="F30" s="4"/>
    </row>
    <row r="31">
      <c r="A31" s="10">
        <v>21.0</v>
      </c>
      <c r="B31" s="11">
        <f t="shared" si="3"/>
        <v>0.37</v>
      </c>
      <c r="C31" s="14">
        <f t="shared" si="4"/>
        <v>0.242506615</v>
      </c>
      <c r="D31" s="13">
        <f t="shared" si="1"/>
        <v>442.1319978</v>
      </c>
      <c r="E31" s="13">
        <f t="shared" si="5"/>
        <v>1051.557184</v>
      </c>
      <c r="F31" s="4"/>
    </row>
    <row r="32">
      <c r="A32" s="10">
        <v>22.0</v>
      </c>
      <c r="B32" s="11">
        <f t="shared" si="3"/>
        <v>0.34</v>
      </c>
      <c r="C32" s="14">
        <f t="shared" si="4"/>
        <v>0.2473567473</v>
      </c>
      <c r="D32" s="13">
        <f t="shared" si="1"/>
        <v>414.4091266</v>
      </c>
      <c r="E32" s="13">
        <f t="shared" si="5"/>
        <v>1036.022817</v>
      </c>
      <c r="F32" s="4"/>
    </row>
    <row r="33">
      <c r="A33" s="10">
        <v>23.0</v>
      </c>
      <c r="B33" s="11">
        <f t="shared" si="3"/>
        <v>0.31</v>
      </c>
      <c r="C33" s="14">
        <f t="shared" si="4"/>
        <v>0.2523038823</v>
      </c>
      <c r="D33" s="13">
        <f t="shared" si="1"/>
        <v>385.4004878</v>
      </c>
      <c r="E33" s="13">
        <f t="shared" si="5"/>
        <v>1019.446452</v>
      </c>
      <c r="F33" s="4"/>
    </row>
    <row r="34">
      <c r="A34" s="10">
        <v>24.0</v>
      </c>
      <c r="B34" s="11">
        <f t="shared" si="3"/>
        <v>0.28</v>
      </c>
      <c r="C34" s="14">
        <f t="shared" si="4"/>
        <v>0.2573499599</v>
      </c>
      <c r="D34" s="13">
        <f t="shared" si="1"/>
        <v>355.0657397</v>
      </c>
      <c r="E34" s="13">
        <f t="shared" si="5"/>
        <v>1001.792623</v>
      </c>
      <c r="F34" s="4"/>
    </row>
    <row r="35">
      <c r="A35" s="10">
        <v>25.0</v>
      </c>
      <c r="B35" s="11">
        <f t="shared" si="3"/>
        <v>0.25</v>
      </c>
      <c r="C35" s="14">
        <f t="shared" si="4"/>
        <v>0.2624969591</v>
      </c>
      <c r="D35" s="13">
        <f t="shared" si="1"/>
        <v>323.3634415</v>
      </c>
      <c r="E35" s="13">
        <f t="shared" si="5"/>
        <v>983.0248622</v>
      </c>
      <c r="F35" s="4"/>
    </row>
    <row r="36">
      <c r="A36" s="10">
        <v>26.0</v>
      </c>
      <c r="B36" s="11">
        <f t="shared" si="3"/>
        <v>0.22</v>
      </c>
      <c r="C36" s="14">
        <f t="shared" si="4"/>
        <v>0.2677468983</v>
      </c>
      <c r="D36" s="13">
        <f t="shared" si="1"/>
        <v>290.2510251</v>
      </c>
      <c r="E36" s="13">
        <f t="shared" si="5"/>
        <v>963.1056742</v>
      </c>
      <c r="F36" s="4"/>
    </row>
    <row r="37">
      <c r="A37" s="10">
        <v>27.0</v>
      </c>
      <c r="B37" s="11">
        <f t="shared" si="3"/>
        <v>0.19</v>
      </c>
      <c r="C37" s="14">
        <f t="shared" si="4"/>
        <v>0.2731018363</v>
      </c>
      <c r="D37" s="13">
        <f t="shared" si="1"/>
        <v>255.6847667</v>
      </c>
      <c r="E37" s="13">
        <f t="shared" si="5"/>
        <v>941.9965087</v>
      </c>
      <c r="F37" s="4"/>
    </row>
    <row r="38">
      <c r="A38" s="10">
        <v>28.0</v>
      </c>
      <c r="B38" s="11">
        <f t="shared" si="3"/>
        <v>0.16</v>
      </c>
      <c r="C38" s="14">
        <f t="shared" si="4"/>
        <v>0.278563873</v>
      </c>
      <c r="D38" s="13">
        <f t="shared" si="1"/>
        <v>219.6197575</v>
      </c>
      <c r="E38" s="13">
        <f t="shared" si="5"/>
        <v>919.6577344</v>
      </c>
      <c r="F38" s="4"/>
    </row>
    <row r="39">
      <c r="A39" s="10">
        <v>29.0</v>
      </c>
      <c r="B39" s="11">
        <f t="shared" si="3"/>
        <v>0.13</v>
      </c>
      <c r="C39" s="14">
        <f t="shared" si="4"/>
        <v>0.2841351504</v>
      </c>
      <c r="D39" s="13">
        <f t="shared" si="1"/>
        <v>182.009874</v>
      </c>
      <c r="E39" s="13">
        <f t="shared" si="5"/>
        <v>896.0486105</v>
      </c>
      <c r="F39" s="4"/>
    </row>
    <row r="40">
      <c r="A40" s="10">
        <v>30.0</v>
      </c>
      <c r="B40" s="11">
        <f t="shared" si="3"/>
        <v>0.1</v>
      </c>
      <c r="C40" s="14">
        <f t="shared" si="4"/>
        <v>0.2898178535</v>
      </c>
      <c r="D40" s="13">
        <f t="shared" si="1"/>
        <v>142.8077473</v>
      </c>
      <c r="E40" s="13">
        <f t="shared" si="5"/>
        <v>871.1272585</v>
      </c>
      <c r="F40" s="4"/>
    </row>
    <row r="41">
      <c r="A41" s="1" t="s">
        <v>13</v>
      </c>
      <c r="B41" s="3"/>
      <c r="C41" s="3"/>
      <c r="D41" s="13">
        <f t="shared" ref="D41:E41" si="6">SUM(D10:D40)</f>
        <v>16798.52179</v>
      </c>
      <c r="E41" s="13">
        <f t="shared" si="6"/>
        <v>25792.08332</v>
      </c>
    </row>
    <row r="42">
      <c r="A42" s="17" t="s">
        <v>14</v>
      </c>
      <c r="E42" s="11">
        <f>(E41-D41)/D41</f>
        <v>0.5353781507</v>
      </c>
    </row>
  </sheetData>
  <drawing r:id="rId1"/>
</worksheet>
</file>